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lRoux\OneDrive - Premier FMCG (PTY) Ltd\Documents\01 - Premier IT GCRS (working)\00_Product Manager-BS\Food Services\"/>
    </mc:Choice>
  </mc:AlternateContent>
  <xr:revisionPtr revIDLastSave="0" documentId="13_ncr:101_{355AF47F-F2E3-44D1-A8C7-2C8263E31F61}" xr6:coauthVersionLast="47" xr6:coauthVersionMax="47" xr10:uidLastSave="{00000000-0000-0000-0000-000000000000}"/>
  <bookViews>
    <workbookView xWindow="28680" yWindow="-120" windowWidth="51840" windowHeight="21120" xr2:uid="{1B34DB50-0673-467E-BA4D-CBB83254887D}"/>
  </bookViews>
  <sheets>
    <sheet name="Snowflake - Scone (Butter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19" i="1"/>
  <c r="D18" i="1"/>
  <c r="D20" i="1" s="1"/>
  <c r="I17" i="1" s="1"/>
  <c r="E17" i="1"/>
  <c r="I19" i="1" l="1"/>
  <c r="I18" i="1"/>
  <c r="I22" i="1" l="1"/>
  <c r="I20" i="1"/>
  <c r="I23" i="1" s="1"/>
</calcChain>
</file>

<file path=xl/sharedStrings.xml><?xml version="1.0" encoding="utf-8"?>
<sst xmlns="http://schemas.openxmlformats.org/spreadsheetml/2006/main" count="17" uniqueCount="17">
  <si>
    <t xml:space="preserve">Snowflake Scone (Butter) Yield Calculator </t>
  </si>
  <si>
    <t>Ingredients</t>
  </si>
  <si>
    <t>Kg</t>
  </si>
  <si>
    <t>Cost (R)</t>
  </si>
  <si>
    <t>Size of each scone cut from dough (in grams)</t>
  </si>
  <si>
    <t>Entry Field</t>
  </si>
  <si>
    <t>Snowflake Scone Mix</t>
  </si>
  <si>
    <t>Total Scones</t>
  </si>
  <si>
    <t>Butter / Margarine</t>
  </si>
  <si>
    <t>Total Dozens</t>
  </si>
  <si>
    <t>Water</t>
  </si>
  <si>
    <t>Cost Per Single Scone</t>
  </si>
  <si>
    <t>Total Weight</t>
  </si>
  <si>
    <t>Cost Per Dozen</t>
  </si>
  <si>
    <t>Desired Gross Profit %</t>
  </si>
  <si>
    <t>Recommended Selling Price Per Scone</t>
  </si>
  <si>
    <t>Recommended Selling Price Per Dozen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</si>
</sst>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g&quot;"/>
    <numFmt numFmtId="165" formatCode="0.0"/>
    <numFmt numFmtId="166" formatCode="&quot;R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Open Sans"/>
    </font>
    <font>
      <b/>
      <sz val="18"/>
      <color rgb="FF00667C"/>
      <name val="Open Sans"/>
    </font>
    <font>
      <b/>
      <sz val="11"/>
      <color theme="0"/>
      <name val="Open Sans"/>
    </font>
    <font>
      <sz val="11"/>
      <color theme="0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rgb="FF00667C"/>
      </left>
      <right/>
      <top style="medium">
        <color rgb="FF00667C"/>
      </top>
      <bottom/>
      <diagonal/>
    </border>
    <border>
      <left/>
      <right/>
      <top style="medium">
        <color rgb="FF00667C"/>
      </top>
      <bottom/>
      <diagonal/>
    </border>
    <border>
      <left/>
      <right style="medium">
        <color rgb="FF00667C"/>
      </right>
      <top style="medium">
        <color rgb="FF00667C"/>
      </top>
      <bottom/>
      <diagonal/>
    </border>
    <border>
      <left style="medium">
        <color rgb="FF00667C"/>
      </left>
      <right/>
      <top/>
      <bottom/>
      <diagonal/>
    </border>
    <border>
      <left/>
      <right style="medium">
        <color rgb="FF00667C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medium">
        <color rgb="FF00667C"/>
      </left>
      <right/>
      <top/>
      <bottom style="medium">
        <color rgb="FF00667C"/>
      </bottom>
      <diagonal/>
    </border>
    <border>
      <left/>
      <right/>
      <top/>
      <bottom style="medium">
        <color rgb="FF00667C"/>
      </bottom>
      <diagonal/>
    </border>
    <border>
      <left/>
      <right style="medium">
        <color rgb="FF00667C"/>
      </right>
      <top/>
      <bottom style="medium">
        <color rgb="FF00667C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4" fillId="2" borderId="0" xfId="0" applyFont="1" applyFill="1"/>
    <xf numFmtId="0" fontId="2" fillId="0" borderId="6" xfId="0" applyFont="1" applyBorder="1"/>
    <xf numFmtId="0" fontId="2" fillId="0" borderId="0" xfId="0" applyFont="1" applyAlignment="1">
      <alignment horizontal="center"/>
    </xf>
    <xf numFmtId="1" fontId="2" fillId="0" borderId="6" xfId="0" applyNumberFormat="1" applyFont="1" applyBorder="1"/>
    <xf numFmtId="165" fontId="2" fillId="0" borderId="6" xfId="0" applyNumberFormat="1" applyFont="1" applyBorder="1"/>
    <xf numFmtId="2" fontId="2" fillId="0" borderId="6" xfId="0" applyNumberFormat="1" applyFont="1" applyBorder="1"/>
    <xf numFmtId="166" fontId="2" fillId="0" borderId="6" xfId="0" applyNumberFormat="1" applyFont="1" applyBorder="1"/>
    <xf numFmtId="0" fontId="4" fillId="2" borderId="7" xfId="0" applyFont="1" applyFill="1" applyBorder="1"/>
    <xf numFmtId="2" fontId="4" fillId="2" borderId="7" xfId="0" applyNumberFormat="1" applyFont="1" applyFill="1" applyBorder="1"/>
    <xf numFmtId="166" fontId="2" fillId="0" borderId="6" xfId="1" applyNumberFormat="1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166" fontId="2" fillId="0" borderId="0" xfId="0" applyNumberFormat="1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165" fontId="5" fillId="3" borderId="6" xfId="0" applyNumberFormat="1" applyFont="1" applyFill="1" applyBorder="1" applyProtection="1">
      <protection locked="0"/>
    </xf>
    <xf numFmtId="2" fontId="5" fillId="3" borderId="6" xfId="0" applyNumberFormat="1" applyFont="1" applyFill="1" applyBorder="1" applyProtection="1">
      <protection locked="0"/>
    </xf>
    <xf numFmtId="164" fontId="5" fillId="3" borderId="6" xfId="0" applyNumberFormat="1" applyFont="1" applyFill="1" applyBorder="1" applyProtection="1">
      <protection locked="0"/>
    </xf>
    <xf numFmtId="9" fontId="5" fillId="3" borderId="6" xfId="1" applyFont="1" applyFill="1" applyBorder="1" applyProtection="1">
      <protection locked="0"/>
    </xf>
  </cellXfs>
  <cellStyles count="2">
    <cellStyle name="Normal" xfId="0" builtinId="0"/>
    <cellStyle name="Percent" xfId="1" builtinId="5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numFmt numFmtId="2" formatCode="0.00"/>
      <fill>
        <patternFill patternType="solid">
          <fgColor indexed="64"/>
          <bgColor rgb="FF006666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numFmt numFmtId="2" formatCode="0.00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numFmt numFmtId="2" formatCode="0.00"/>
      <fill>
        <patternFill patternType="solid">
          <fgColor indexed="64"/>
          <bgColor rgb="FF006666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fill>
        <patternFill patternType="solid">
          <fgColor indexed="64"/>
          <bgColor rgb="FF006666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FFFF"/>
        <name val="Open Sans"/>
        <scheme val="none"/>
      </font>
      <fill>
        <patternFill patternType="solid">
          <fgColor indexed="64"/>
          <bgColor rgb="FF006666"/>
        </patternFill>
      </fill>
    </dxf>
    <dxf>
      <font>
        <strike val="0"/>
        <outline val="0"/>
        <shadow val="0"/>
        <u val="none"/>
        <vertAlign val="baseline"/>
        <sz val="11"/>
        <name val="Open Sans"/>
        <scheme val="none"/>
      </font>
    </dxf>
    <dxf>
      <font>
        <b/>
        <strike val="0"/>
        <outline val="0"/>
        <shadow val="0"/>
        <u val="none"/>
        <vertAlign val="baseline"/>
        <sz val="11"/>
        <color theme="0"/>
        <name val="Open Sans"/>
        <scheme val="none"/>
      </font>
      <fill>
        <patternFill patternType="solid">
          <fgColor indexed="64"/>
          <bgColor rgb="FF0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2</xdr:row>
      <xdr:rowOff>1</xdr:rowOff>
    </xdr:from>
    <xdr:to>
      <xdr:col>11</xdr:col>
      <xdr:colOff>600075</xdr:colOff>
      <xdr:row>14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E30D7E-88CB-4944-8743-2F7A83684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828676"/>
          <a:ext cx="9858374" cy="2876550"/>
        </a:xfrm>
        <a:prstGeom prst="roundRect">
          <a:avLst>
            <a:gd name="adj" fmla="val 2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9</xdr:col>
      <xdr:colOff>257175</xdr:colOff>
      <xdr:row>1</xdr:row>
      <xdr:rowOff>47625</xdr:rowOff>
    </xdr:from>
    <xdr:to>
      <xdr:col>12</xdr:col>
      <xdr:colOff>143985</xdr:colOff>
      <xdr:row>1</xdr:row>
      <xdr:rowOff>524861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D1A4B0-5B05-4F19-B397-F9212D8C5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00" y="295275"/>
          <a:ext cx="1267935" cy="47723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DB2682-B951-4CC9-9535-9C2B68C7314C}" name="Table14546" displayName="Table14546" ref="C16:E20" totalsRowCount="1" headerRowDxfId="7" dataDxfId="6" totalsRowDxfId="5">
  <tableColumns count="3">
    <tableColumn id="1" xr3:uid="{0C2538DC-839C-43BA-B293-1237DD83C943}" name="Ingredients" totalsRowLabel="Total Weight" totalsRowDxfId="4"/>
    <tableColumn id="2" xr3:uid="{527B37BC-4300-4D3A-AE25-7E8FFDE8187C}" name="Kg" totalsRowFunction="sum" dataDxfId="3" totalsRowDxfId="2"/>
    <tableColumn id="3" xr3:uid="{B8B4927D-804A-4D3A-B05D-73BF3DE62266}" name="Cost (R)" totalsRowFunction="sum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52E8B-2999-40E4-8766-FE749DAE369D}">
  <sheetPr>
    <tabColor rgb="FFEF3F21"/>
  </sheetPr>
  <dimension ref="B1:N29"/>
  <sheetViews>
    <sheetView showGridLines="0" tabSelected="1" zoomScaleNormal="100" zoomScaleSheetLayoutView="100" workbookViewId="0">
      <selection activeCell="I22" sqref="I22"/>
    </sheetView>
  </sheetViews>
  <sheetFormatPr defaultRowHeight="18.75" x14ac:dyDescent="0.4"/>
  <cols>
    <col min="1" max="1" width="3.7109375" style="1" customWidth="1"/>
    <col min="2" max="2" width="9.140625" style="1"/>
    <col min="3" max="3" width="24.5703125" style="1" bestFit="1" customWidth="1"/>
    <col min="4" max="4" width="8.42578125" style="1" bestFit="1" customWidth="1"/>
    <col min="5" max="5" width="9.7109375" style="1" bestFit="1" customWidth="1"/>
    <col min="6" max="7" width="9.140625" style="1"/>
    <col min="8" max="8" width="50.28515625" style="1" bestFit="1" customWidth="1"/>
    <col min="9" max="9" width="10.28515625" style="1" customWidth="1"/>
    <col min="10" max="10" width="4.42578125" style="1" customWidth="1"/>
    <col min="11" max="11" width="7.140625" style="1" customWidth="1"/>
    <col min="12" max="12" width="9.140625" style="1"/>
    <col min="13" max="13" width="2.85546875" style="1" customWidth="1"/>
    <col min="14" max="14" width="10.85546875" style="1" customWidth="1"/>
    <col min="15" max="15" width="9.140625" style="1"/>
    <col min="16" max="16" width="4.28515625" style="1" customWidth="1"/>
    <col min="17" max="16384" width="9.140625" style="1"/>
  </cols>
  <sheetData>
    <row r="1" spans="2:14" ht="19.5" thickBot="1" x14ac:dyDescent="0.45"/>
    <row r="2" spans="2:14" ht="45.75" customHeight="1" x14ac:dyDescent="0.4">
      <c r="B2" s="20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2"/>
    </row>
    <row r="3" spans="2:14" x14ac:dyDescent="0.4">
      <c r="B3" s="3"/>
      <c r="M3" s="4"/>
    </row>
    <row r="4" spans="2:14" x14ac:dyDescent="0.4">
      <c r="B4" s="3"/>
      <c r="M4" s="4"/>
    </row>
    <row r="5" spans="2:14" x14ac:dyDescent="0.4">
      <c r="B5" s="3"/>
      <c r="M5" s="4"/>
    </row>
    <row r="6" spans="2:14" x14ac:dyDescent="0.4">
      <c r="B6" s="3"/>
      <c r="M6" s="4"/>
    </row>
    <row r="7" spans="2:14" x14ac:dyDescent="0.4">
      <c r="B7" s="3"/>
      <c r="M7" s="4"/>
    </row>
    <row r="8" spans="2:14" x14ac:dyDescent="0.4">
      <c r="B8" s="3"/>
      <c r="M8" s="4"/>
    </row>
    <row r="9" spans="2:14" x14ac:dyDescent="0.4">
      <c r="B9" s="3"/>
      <c r="M9" s="4"/>
    </row>
    <row r="10" spans="2:14" x14ac:dyDescent="0.4">
      <c r="B10" s="3"/>
      <c r="M10" s="4"/>
    </row>
    <row r="11" spans="2:14" x14ac:dyDescent="0.4">
      <c r="B11" s="3"/>
      <c r="M11" s="4"/>
    </row>
    <row r="12" spans="2:14" x14ac:dyDescent="0.4">
      <c r="B12" s="3"/>
      <c r="M12" s="4"/>
    </row>
    <row r="13" spans="2:14" x14ac:dyDescent="0.4">
      <c r="B13" s="3"/>
      <c r="M13" s="4"/>
    </row>
    <row r="14" spans="2:14" x14ac:dyDescent="0.4">
      <c r="B14" s="3"/>
      <c r="M14" s="4"/>
    </row>
    <row r="15" spans="2:14" x14ac:dyDescent="0.4">
      <c r="B15" s="3"/>
      <c r="M15" s="4"/>
    </row>
    <row r="16" spans="2:14" x14ac:dyDescent="0.4">
      <c r="B16" s="3"/>
      <c r="C16" s="5" t="s">
        <v>1</v>
      </c>
      <c r="D16" s="5" t="s">
        <v>2</v>
      </c>
      <c r="E16" s="5" t="s">
        <v>3</v>
      </c>
      <c r="H16" s="6" t="s">
        <v>4</v>
      </c>
      <c r="I16" s="26">
        <v>70</v>
      </c>
      <c r="K16" s="23" t="s">
        <v>5</v>
      </c>
      <c r="L16" s="23"/>
      <c r="M16" s="4"/>
      <c r="N16" s="7"/>
    </row>
    <row r="17" spans="2:13" x14ac:dyDescent="0.4">
      <c r="B17" s="3"/>
      <c r="C17" s="6" t="s">
        <v>6</v>
      </c>
      <c r="D17" s="24">
        <v>4</v>
      </c>
      <c r="E17" s="25">
        <f>293.22/3.125</f>
        <v>93.830400000000012</v>
      </c>
      <c r="H17" s="6" t="s">
        <v>7</v>
      </c>
      <c r="I17" s="8">
        <f>Table14546[[#Totals],[Kg]]/(I16/1000)</f>
        <v>92.285714285714278</v>
      </c>
      <c r="M17" s="4"/>
    </row>
    <row r="18" spans="2:13" x14ac:dyDescent="0.4">
      <c r="B18" s="3"/>
      <c r="C18" s="6" t="s">
        <v>8</v>
      </c>
      <c r="D18" s="9">
        <f>25%*$D$17</f>
        <v>1</v>
      </c>
      <c r="E18" s="25">
        <v>60</v>
      </c>
      <c r="H18" s="6" t="s">
        <v>9</v>
      </c>
      <c r="I18" s="8">
        <f>$I$17/12</f>
        <v>7.6904761904761898</v>
      </c>
      <c r="M18" s="4"/>
    </row>
    <row r="19" spans="2:13" x14ac:dyDescent="0.4">
      <c r="B19" s="3"/>
      <c r="C19" s="6" t="s">
        <v>10</v>
      </c>
      <c r="D19" s="9">
        <f>36.5%*$D$17</f>
        <v>1.46</v>
      </c>
      <c r="E19" s="10">
        <v>0</v>
      </c>
      <c r="H19" s="6" t="s">
        <v>11</v>
      </c>
      <c r="I19" s="11">
        <f>Table14546[[#Totals],[Cost (R)]]/$I$17</f>
        <v>1.6668928792569662</v>
      </c>
      <c r="M19" s="4"/>
    </row>
    <row r="20" spans="2:13" x14ac:dyDescent="0.4">
      <c r="B20" s="3"/>
      <c r="C20" s="12" t="s">
        <v>12</v>
      </c>
      <c r="D20" s="13">
        <f>SUBTOTAL(109,Table14546[Kg])</f>
        <v>6.46</v>
      </c>
      <c r="E20" s="13">
        <f>SUBTOTAL(109,Table14546[Cost (R)])</f>
        <v>153.8304</v>
      </c>
      <c r="H20" s="6" t="s">
        <v>13</v>
      </c>
      <c r="I20" s="11">
        <f>I19*12</f>
        <v>20.002714551083592</v>
      </c>
      <c r="M20" s="4"/>
    </row>
    <row r="21" spans="2:13" x14ac:dyDescent="0.4">
      <c r="B21" s="3"/>
      <c r="H21" s="6" t="s">
        <v>14</v>
      </c>
      <c r="I21" s="27">
        <v>0.3</v>
      </c>
      <c r="M21" s="4"/>
    </row>
    <row r="22" spans="2:13" x14ac:dyDescent="0.4">
      <c r="B22" s="3"/>
      <c r="H22" s="6" t="s">
        <v>15</v>
      </c>
      <c r="I22" s="14">
        <f>IF(OR(I19="",I21="",I21&gt;=1),"", ROUND( I19 / (1 - I21), 2 ))</f>
        <v>2.38</v>
      </c>
      <c r="M22" s="4"/>
    </row>
    <row r="23" spans="2:13" x14ac:dyDescent="0.4">
      <c r="B23" s="3"/>
      <c r="H23" s="6" t="s">
        <v>16</v>
      </c>
      <c r="I23" s="11">
        <f>IF(OR(I21="",I21&gt;=1),"",
   IF(I20&lt;&gt;"", ROUND( I20 / (1 - I21), 2),
      IF(I19&lt;&gt;"", ROUND( (I19 * 12) / (1 - I21), 2), "")))</f>
        <v>28.58</v>
      </c>
      <c r="M23" s="4"/>
    </row>
    <row r="24" spans="2:13" ht="19.5" thickBot="1" x14ac:dyDescent="0.45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7"/>
    </row>
    <row r="27" spans="2:13" x14ac:dyDescent="0.4">
      <c r="J27" s="18"/>
      <c r="K27" s="18"/>
      <c r="L27" s="18"/>
    </row>
    <row r="29" spans="2:13" x14ac:dyDescent="0.4">
      <c r="C29" s="19"/>
    </row>
  </sheetData>
  <sheetProtection algorithmName="SHA-512" hashValue="Vo2LUflHnjap+Vn0Q87pNBFGpH8EVypfwLdPsQamN2m+uXItTwF5201v+VIZbKHzuP+JnqckG+REWyXaGsrWTA==" saltValue="0Rp/ib1OwqVPTUtz27h8fA==" spinCount="100000" sheet="1" objects="1" scenarios="1"/>
  <mergeCells count="2">
    <mergeCell ref="B2:M2"/>
    <mergeCell ref="K16:L16"/>
  </mergeCells>
  <dataValidations count="1">
    <dataValidation type="list" allowBlank="1" showInputMessage="1" showErrorMessage="1" sqref="D17" xr:uid="{DD4E58FC-3D65-4BDE-8F34-81E38F3C8F66}">
      <formula1>"1,0,2,0,4,0"</formula1>
    </dataValidation>
  </dataValidations>
  <pageMargins left="0.7" right="0.7" top="0.75" bottom="0.75" header="0.3" footer="0.3"/>
  <pageSetup paperSize="9" scale="4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Snowflake - Scone (Butter)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 le Roux</dc:creator>
  <cp:lastModifiedBy>Theo le Roux</cp:lastModifiedBy>
  <dcterms:created xsi:type="dcterms:W3CDTF">2026-03-02T09:06:43Z</dcterms:created>
  <dcterms:modified xsi:type="dcterms:W3CDTF">2026-03-02T10:37:59Z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4fbe72-23a7-4007-8e96-00db4e256f7e_Enabled">
    <vt:lpwstr>true</vt:lpwstr>
  </property>
  <property fmtid="{D5CDD505-2E9C-101B-9397-08002B2CF9AE}" pid="3" name="MSIP_Label_4f4fbe72-23a7-4007-8e96-00db4e256f7e_SetDate">
    <vt:lpwstr>2026-03-02T10:37:50Z</vt:lpwstr>
  </property>
  <property fmtid="{D5CDD505-2E9C-101B-9397-08002B2CF9AE}" pid="4" name="MSIP_Label_4f4fbe72-23a7-4007-8e96-00db4e256f7e_Method">
    <vt:lpwstr>Privileged</vt:lpwstr>
  </property>
  <property fmtid="{D5CDD505-2E9C-101B-9397-08002B2CF9AE}" pid="5" name="MSIP_Label_4f4fbe72-23a7-4007-8e96-00db4e256f7e_Name">
    <vt:lpwstr>Unclassified</vt:lpwstr>
  </property>
  <property fmtid="{D5CDD505-2E9C-101B-9397-08002B2CF9AE}" pid="6" name="MSIP_Label_4f4fbe72-23a7-4007-8e96-00db4e256f7e_SiteId">
    <vt:lpwstr>9dba5762-30bc-450c-986e-507fdfd7e632</vt:lpwstr>
  </property>
  <property fmtid="{D5CDD505-2E9C-101B-9397-08002B2CF9AE}" pid="7" name="MSIP_Label_4f4fbe72-23a7-4007-8e96-00db4e256f7e_ActionId">
    <vt:lpwstr>f0b972d0-3bb9-45f9-af4c-d61b86f66963</vt:lpwstr>
  </property>
  <property fmtid="{D5CDD505-2E9C-101B-9397-08002B2CF9AE}" pid="8" name="MSIP_Label_4f4fbe72-23a7-4007-8e96-00db4e256f7e_ContentBits">
    <vt:lpwstr>0</vt:lpwstr>
  </property>
  <property fmtid="{D5CDD505-2E9C-101B-9397-08002B2CF9AE}" pid="9" name="MSIP_Label_4f4fbe72-23a7-4007-8e96-00db4e256f7e_Tag">
    <vt:lpwstr>10, 0, 1, 1</vt:lpwstr>
  </property>
</Properties>
</file>